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tthias\1_papers\2023 Pio\A_Submission Files\eLife\Raw data Pio Paper\Figure 3 source data\"/>
    </mc:Choice>
  </mc:AlternateContent>
  <xr:revisionPtr revIDLastSave="0" documentId="8_{7B7829A3-003F-4120-A62D-1F298BE1DCD5}" xr6:coauthVersionLast="47" xr6:coauthVersionMax="47" xr10:uidLastSave="{00000000-0000-0000-0000-000000000000}"/>
  <bookViews>
    <workbookView xWindow="-108" yWindow="-108" windowWidth="30936" windowHeight="18816" xr2:uid="{194819A1-D981-4EDA-B971-166095DCF734}"/>
  </bookViews>
  <sheets>
    <sheet name="Tabelle1" sheetId="3" r:id="rId1"/>
    <sheet name="wt" sheetId="1" r:id="rId2"/>
    <sheet name="wurst,pio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1" i="2" l="1"/>
  <c r="O33" i="2"/>
  <c r="N33" i="2"/>
  <c r="P33" i="2" s="1"/>
  <c r="P32" i="2"/>
  <c r="P31" i="2"/>
  <c r="P30" i="2"/>
  <c r="N40" i="2" s="1"/>
  <c r="P29" i="2"/>
  <c r="N39" i="2" s="1"/>
  <c r="N34" i="2" l="1"/>
  <c r="N42" i="2"/>
  <c r="O34" i="2"/>
  <c r="N44" i="2"/>
  <c r="N43" i="2"/>
  <c r="J31" i="2" l="1"/>
  <c r="J29" i="2"/>
  <c r="I33" i="2"/>
  <c r="I35" i="2" s="1"/>
  <c r="H33" i="2"/>
  <c r="H35" i="2" s="1"/>
  <c r="J30" i="2"/>
  <c r="G34" i="1"/>
  <c r="F34" i="1"/>
  <c r="H33" i="1"/>
  <c r="F42" i="1" s="1"/>
  <c r="H32" i="1"/>
  <c r="H31" i="1"/>
  <c r="F41" i="1" s="1"/>
  <c r="H30" i="1"/>
  <c r="F40" i="1" s="1"/>
  <c r="H45" i="2" l="1"/>
  <c r="I45" i="2"/>
  <c r="H44" i="2"/>
  <c r="I44" i="2"/>
  <c r="H46" i="2"/>
  <c r="I46" i="2"/>
  <c r="H34" i="1"/>
  <c r="F35" i="1" s="1"/>
  <c r="J33" i="2"/>
  <c r="H34" i="2" s="1"/>
  <c r="H49" i="2" l="1"/>
  <c r="H48" i="2"/>
  <c r="K55" i="2"/>
  <c r="I49" i="2"/>
  <c r="I48" i="2"/>
  <c r="F43" i="1"/>
  <c r="F45" i="1" s="1"/>
  <c r="G35" i="1"/>
  <c r="I34" i="2"/>
  <c r="F44" i="1"/>
  <c r="B8" i="3" s="1"/>
</calcChain>
</file>

<file path=xl/sharedStrings.xml><?xml version="1.0" encoding="utf-8"?>
<sst xmlns="http://schemas.openxmlformats.org/spreadsheetml/2006/main" count="112" uniqueCount="49">
  <si>
    <r>
      <t>Gas Filling test for wildtype  embryos</t>
    </r>
    <r>
      <rPr>
        <b/>
        <u/>
        <sz val="16"/>
        <color theme="1"/>
        <rFont val="Calibri"/>
        <family val="2"/>
        <scheme val="minor"/>
      </rPr>
      <t/>
    </r>
  </si>
  <si>
    <t>Gas Filling test for wildtype  embryos</t>
  </si>
  <si>
    <t>Positive (with proper gas filling)</t>
  </si>
  <si>
    <t>Negative (With Defects/ or dead embryos)</t>
  </si>
  <si>
    <t>wildtype</t>
  </si>
  <si>
    <t>Proper gas filling</t>
  </si>
  <si>
    <t>Not Ok</t>
  </si>
  <si>
    <t>Total</t>
  </si>
  <si>
    <t>Test 1</t>
  </si>
  <si>
    <t>test 2</t>
  </si>
  <si>
    <t>Test 3</t>
  </si>
  <si>
    <t>Test 4</t>
  </si>
  <si>
    <t>%</t>
  </si>
  <si>
    <t>Proper gas filling in %</t>
  </si>
  <si>
    <t>Test 2</t>
  </si>
  <si>
    <t>test 3</t>
  </si>
  <si>
    <t>Avg.</t>
  </si>
  <si>
    <t>Std. Dev.</t>
  </si>
  <si>
    <t>Std dv</t>
  </si>
  <si>
    <t>w-</t>
  </si>
  <si>
    <t xml:space="preserve">Mit </t>
  </si>
  <si>
    <t>Ohne</t>
  </si>
  <si>
    <t>36 L1</t>
  </si>
  <si>
    <t>-</t>
  </si>
  <si>
    <t>19 E(17), 5 L1</t>
  </si>
  <si>
    <t>4 E(17), 38 L1</t>
  </si>
  <si>
    <t>34 E(17), 22 L1, 4 L2</t>
  </si>
  <si>
    <t>∑</t>
  </si>
  <si>
    <t>Mit</t>
  </si>
  <si>
    <t>183 L1</t>
  </si>
  <si>
    <t>6 L1</t>
  </si>
  <si>
    <t>1 tote</t>
  </si>
  <si>
    <t>191 L1</t>
  </si>
  <si>
    <t>1 E(17)</t>
  </si>
  <si>
    <t>Luise:</t>
  </si>
  <si>
    <t>Gasfüllungsrate</t>
  </si>
  <si>
    <t>Kreuzung</t>
  </si>
  <si>
    <t>Normale Gasfüllung</t>
  </si>
  <si>
    <t>Defekte Gasfüllung</t>
  </si>
  <si>
    <t>STABW</t>
  </si>
  <si>
    <t>T-Test</t>
  </si>
  <si>
    <t>asterisks</t>
  </si>
  <si>
    <t>wurst,pio</t>
  </si>
  <si>
    <t>filling in %</t>
  </si>
  <si>
    <t>defect in %</t>
  </si>
  <si>
    <t>T-test:</t>
  </si>
  <si>
    <t>**</t>
  </si>
  <si>
    <t xml:space="preserve">wurst/+;pio/+ </t>
  </si>
  <si>
    <t xml:space="preserve">wurst;pio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</si>
</sst>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6"/>
      <color theme="3" tint="-0.249977111117893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Arial"/>
      <family val="2"/>
    </font>
    <font>
      <b/>
      <sz val="11"/>
      <color rgb="FF666666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1" xfId="0" applyFont="1" applyBorder="1"/>
    <xf numFmtId="0" fontId="3" fillId="0" borderId="2" xfId="0" applyFont="1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5" fillId="0" borderId="6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0" fontId="5" fillId="0" borderId="11" xfId="0" applyFont="1" applyBorder="1"/>
    <xf numFmtId="0" fontId="5" fillId="0" borderId="13" xfId="0" applyFont="1" applyBorder="1"/>
    <xf numFmtId="0" fontId="0" fillId="0" borderId="10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Fill="1" applyBorder="1"/>
    <xf numFmtId="0" fontId="0" fillId="0" borderId="18" xfId="0" applyBorder="1"/>
    <xf numFmtId="0" fontId="0" fillId="0" borderId="15" xfId="0" applyFill="1" applyBorder="1"/>
    <xf numFmtId="0" fontId="0" fillId="2" borderId="0" xfId="0" applyFill="1" applyAlignment="1">
      <alignment horizontal="left"/>
    </xf>
    <xf numFmtId="0" fontId="0" fillId="2" borderId="15" xfId="0" applyFill="1" applyBorder="1" applyAlignment="1">
      <alignment horizontal="left"/>
    </xf>
    <xf numFmtId="0" fontId="0" fillId="2" borderId="19" xfId="0" applyFill="1" applyBorder="1" applyAlignment="1">
      <alignment horizontal="left"/>
    </xf>
    <xf numFmtId="0" fontId="0" fillId="2" borderId="20" xfId="0" applyFill="1" applyBorder="1" applyAlignment="1">
      <alignment horizontal="left"/>
    </xf>
    <xf numFmtId="14" fontId="0" fillId="2" borderId="15" xfId="0" applyNumberFormat="1" applyFill="1" applyBorder="1" applyAlignment="1">
      <alignment horizontal="left"/>
    </xf>
    <xf numFmtId="14" fontId="0" fillId="2" borderId="12" xfId="0" applyNumberFormat="1" applyFill="1" applyBorder="1" applyAlignment="1">
      <alignment horizontal="left"/>
    </xf>
    <xf numFmtId="0" fontId="0" fillId="2" borderId="21" xfId="0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8" fillId="2" borderId="15" xfId="0" applyFont="1" applyFill="1" applyBorder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15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14" fontId="0" fillId="0" borderId="15" xfId="0" applyNumberFormat="1" applyBorder="1" applyAlignment="1">
      <alignment horizontal="left"/>
    </xf>
    <xf numFmtId="14" fontId="0" fillId="0" borderId="12" xfId="0" applyNumberFormat="1" applyBorder="1" applyAlignment="1">
      <alignment horizontal="left"/>
    </xf>
    <xf numFmtId="0" fontId="8" fillId="0" borderId="15" xfId="0" applyFont="1" applyBorder="1" applyAlignment="1">
      <alignment horizontal="left"/>
    </xf>
    <xf numFmtId="0" fontId="7" fillId="0" borderId="11" xfId="0" applyFont="1" applyBorder="1" applyAlignment="1"/>
    <xf numFmtId="0" fontId="0" fillId="0" borderId="11" xfId="0" applyBorder="1" applyAlignment="1">
      <alignment horizontal="left"/>
    </xf>
    <xf numFmtId="0" fontId="7" fillId="0" borderId="11" xfId="0" applyFont="1" applyBorder="1" applyAlignment="1">
      <alignment horizontal="center"/>
    </xf>
    <xf numFmtId="0" fontId="10" fillId="0" borderId="0" xfId="0" applyFont="1"/>
    <xf numFmtId="0" fontId="7" fillId="0" borderId="0" xfId="0" applyFont="1" applyBorder="1" applyAlignment="1">
      <alignment horizontal="left"/>
    </xf>
    <xf numFmtId="2" fontId="0" fillId="0" borderId="19" xfId="0" applyNumberFormat="1" applyBorder="1" applyAlignment="1">
      <alignment horizontal="left"/>
    </xf>
    <xf numFmtId="2" fontId="0" fillId="0" borderId="0" xfId="0" applyNumberFormat="1" applyAlignment="1">
      <alignment horizontal="left"/>
    </xf>
    <xf numFmtId="0" fontId="11" fillId="0" borderId="0" xfId="0" applyNumberFormat="1" applyFont="1" applyAlignment="1">
      <alignment horizontal="left"/>
    </xf>
    <xf numFmtId="164" fontId="0" fillId="0" borderId="19" xfId="0" applyNumberFormat="1" applyBorder="1" applyAlignment="1">
      <alignment horizontal="left"/>
    </xf>
    <xf numFmtId="0" fontId="7" fillId="0" borderId="0" xfId="0" applyNumberFormat="1" applyFont="1" applyAlignment="1">
      <alignment horizontal="left"/>
    </xf>
    <xf numFmtId="0" fontId="0" fillId="0" borderId="14" xfId="0" applyFill="1" applyBorder="1"/>
    <xf numFmtId="0" fontId="7" fillId="0" borderId="0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Tabelle1!$D$8:$D$9</c:f>
                <c:numCache>
                  <c:formatCode>General</c:formatCode>
                  <c:ptCount val="2"/>
                  <c:pt idx="0">
                    <c:v>0.75</c:v>
                  </c:pt>
                  <c:pt idx="1">
                    <c:v>12</c:v>
                  </c:pt>
                </c:numCache>
              </c:numRef>
            </c:plus>
            <c:minus>
              <c:numRef>
                <c:f>Tabelle1!$D$8:$D$9</c:f>
                <c:numCache>
                  <c:formatCode>General</c:formatCode>
                  <c:ptCount val="2"/>
                  <c:pt idx="0">
                    <c:v>0.75</c:v>
                  </c:pt>
                  <c:pt idx="1">
                    <c:v>12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bg1">
                    <a:lumMod val="85000"/>
                  </a:schemeClr>
                </a:solidFill>
                <a:round/>
              </a:ln>
              <a:effectLst/>
            </c:spPr>
          </c:errBars>
          <c:cat>
            <c:strRef>
              <c:f>Tabelle1!$A$8:$A$10</c:f>
              <c:strCache>
                <c:ptCount val="3"/>
                <c:pt idx="0">
                  <c:v>w-</c:v>
                </c:pt>
                <c:pt idx="1">
                  <c:v>wurst/+;pio/+ </c:v>
                </c:pt>
                <c:pt idx="2">
                  <c:v>wurst;pio </c:v>
                </c:pt>
              </c:strCache>
            </c:strRef>
          </c:cat>
          <c:val>
            <c:numRef>
              <c:f>Tabelle1!$B$8:$B$10</c:f>
              <c:numCache>
                <c:formatCode>0.00</c:formatCode>
                <c:ptCount val="3"/>
                <c:pt idx="0">
                  <c:v>99.470248287671225</c:v>
                </c:pt>
                <c:pt idx="1">
                  <c:v>11.6</c:v>
                </c:pt>
                <c:pt idx="2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AA-4625-B958-59133165FE71}"/>
            </c:ext>
          </c:extLst>
        </c:ser>
        <c:ser>
          <c:idx val="1"/>
          <c:order val="1"/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Tabelle1!$A$8:$A$10</c:f>
              <c:strCache>
                <c:ptCount val="3"/>
                <c:pt idx="0">
                  <c:v>w-</c:v>
                </c:pt>
                <c:pt idx="1">
                  <c:v>wurst/+;pio/+ </c:v>
                </c:pt>
                <c:pt idx="2">
                  <c:v>wurst;pio </c:v>
                </c:pt>
              </c:strCache>
            </c:strRef>
          </c:cat>
          <c:val>
            <c:numRef>
              <c:f>Tabelle1!$C$8:$C$10</c:f>
              <c:numCache>
                <c:formatCode>0.00</c:formatCode>
                <c:ptCount val="3"/>
                <c:pt idx="0">
                  <c:v>1.149084352209357</c:v>
                </c:pt>
                <c:pt idx="1">
                  <c:v>88.4</c:v>
                </c:pt>
                <c:pt idx="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AA-4625-B958-59133165FE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1341231"/>
        <c:axId val="2110524303"/>
      </c:barChart>
      <c:catAx>
        <c:axId val="2101341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2110524303"/>
        <c:crosses val="autoZero"/>
        <c:auto val="1"/>
        <c:lblAlgn val="ctr"/>
        <c:lblOffset val="100"/>
        <c:noMultiLvlLbl val="0"/>
      </c:catAx>
      <c:valAx>
        <c:axId val="2110524303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 sz="1600" baseline="0">
                    <a:latin typeface="Arial" panose="020B0604020202020204" pitchFamily="34" charset="0"/>
                  </a:rPr>
                  <a:t>embryos gas filling 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2101341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8155141269895367"/>
          <c:y val="0.92701392673170613"/>
          <c:w val="0.71844860911911557"/>
          <c:h val="5.98956540015022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Tabelle1!$D$8:$D$9</c:f>
                <c:numCache>
                  <c:formatCode>General</c:formatCode>
                  <c:ptCount val="2"/>
                  <c:pt idx="0">
                    <c:v>0.75</c:v>
                  </c:pt>
                  <c:pt idx="1">
                    <c:v>12</c:v>
                  </c:pt>
                </c:numCache>
              </c:numRef>
            </c:plus>
            <c:minus>
              <c:numRef>
                <c:f>Tabelle1!$D$8:$D$9</c:f>
                <c:numCache>
                  <c:formatCode>General</c:formatCode>
                  <c:ptCount val="2"/>
                  <c:pt idx="0">
                    <c:v>0.75</c:v>
                  </c:pt>
                  <c:pt idx="1">
                    <c:v>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Tabelle1!$A$8:$A$10</c:f>
              <c:strCache>
                <c:ptCount val="3"/>
                <c:pt idx="0">
                  <c:v>w-</c:v>
                </c:pt>
                <c:pt idx="1">
                  <c:v>wurst/+;pio/+ </c:v>
                </c:pt>
                <c:pt idx="2">
                  <c:v>wurst;pio </c:v>
                </c:pt>
              </c:strCache>
            </c:strRef>
          </c:cat>
          <c:val>
            <c:numRef>
              <c:f>Tabelle1!$B$8:$B$10</c:f>
              <c:numCache>
                <c:formatCode>0.00</c:formatCode>
                <c:ptCount val="3"/>
                <c:pt idx="0">
                  <c:v>99.470248287671225</c:v>
                </c:pt>
                <c:pt idx="1">
                  <c:v>11.6</c:v>
                </c:pt>
                <c:pt idx="2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E5-44B5-A8EC-46EC30549E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85709199"/>
        <c:axId val="1997771167"/>
      </c:barChart>
      <c:catAx>
        <c:axId val="1985709199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997771167"/>
        <c:crosses val="autoZero"/>
        <c:auto val="1"/>
        <c:lblAlgn val="ctr"/>
        <c:lblOffset val="100"/>
        <c:noMultiLvlLbl val="0"/>
      </c:catAx>
      <c:valAx>
        <c:axId val="1997771167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5709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528637</xdr:colOff>
      <xdr:row>19</xdr:row>
      <xdr:rowOff>52387</xdr:rowOff>
    </xdr:from>
    <xdr:to>
      <xdr:col>8</xdr:col>
      <xdr:colOff>428624</xdr:colOff>
      <xdr:row>45</xdr:row>
      <xdr:rowOff>123825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F89C28FA-1CEB-413B-B0C2-C4203CE660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1495425</xdr:colOff>
      <xdr:row>21</xdr:row>
      <xdr:rowOff>42862</xdr:rowOff>
    </xdr:from>
    <xdr:to>
      <xdr:col>1</xdr:col>
      <xdr:colOff>1371600</xdr:colOff>
      <xdr:row>35</xdr:row>
      <xdr:rowOff>119062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3E028D2-4E2A-41B4-8DFB-ACEA3B5998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91861-E888-4A5D-827E-D29F8E65F8D4}">
  <dimension ref="A6:F11"/>
  <sheetViews>
    <sheetView tabSelected="1" workbookViewId="0">
      <selection activeCell="B8" sqref="B8"/>
    </sheetView>
  </sheetViews>
  <sheetFormatPr baseColWidth="10" defaultRowHeight="14.4" x14ac:dyDescent="0.3"/>
  <cols>
    <col min="1" max="1" width="28.6640625" customWidth="1"/>
    <col min="2" max="2" width="23.33203125" customWidth="1"/>
  </cols>
  <sheetData>
    <row r="6" spans="1:6" x14ac:dyDescent="0.3">
      <c r="A6" s="38"/>
      <c r="B6" s="56" t="s">
        <v>35</v>
      </c>
      <c r="C6" s="56"/>
      <c r="D6" s="38"/>
      <c r="E6" s="38"/>
      <c r="F6" s="38"/>
    </row>
    <row r="7" spans="1:6" ht="15" thickBot="1" x14ac:dyDescent="0.35">
      <c r="A7" s="45" t="s">
        <v>36</v>
      </c>
      <c r="B7" s="46" t="s">
        <v>37</v>
      </c>
      <c r="C7" s="45" t="s">
        <v>38</v>
      </c>
      <c r="D7" s="47" t="s">
        <v>39</v>
      </c>
      <c r="E7" s="47" t="s">
        <v>40</v>
      </c>
      <c r="F7" s="48" t="s">
        <v>41</v>
      </c>
    </row>
    <row r="8" spans="1:6" x14ac:dyDescent="0.3">
      <c r="A8" s="49" t="s">
        <v>19</v>
      </c>
      <c r="B8" s="50">
        <f>wt!F44</f>
        <v>99.470248287671225</v>
      </c>
      <c r="C8" s="51">
        <v>1.149084352209357</v>
      </c>
      <c r="D8" s="50">
        <v>0.75</v>
      </c>
      <c r="E8" s="50"/>
      <c r="F8" s="50"/>
    </row>
    <row r="9" spans="1:6" x14ac:dyDescent="0.3">
      <c r="A9" s="52" t="s">
        <v>47</v>
      </c>
      <c r="B9" s="51">
        <v>11.6</v>
      </c>
      <c r="C9" s="51">
        <v>88.4</v>
      </c>
      <c r="D9" s="22">
        <v>12</v>
      </c>
      <c r="E9" s="53">
        <v>6.6600000000000001E-3</v>
      </c>
      <c r="F9" s="38" t="s">
        <v>46</v>
      </c>
    </row>
    <row r="10" spans="1:6" x14ac:dyDescent="0.3">
      <c r="A10" s="52" t="s">
        <v>48</v>
      </c>
      <c r="B10" s="51">
        <v>0.1</v>
      </c>
      <c r="C10" s="51">
        <v>100</v>
      </c>
      <c r="D10" s="50"/>
      <c r="E10" s="53"/>
      <c r="F10" s="38"/>
    </row>
    <row r="11" spans="1:6" x14ac:dyDescent="0.3">
      <c r="A11" s="54"/>
      <c r="B11" s="50"/>
      <c r="C11" s="51"/>
      <c r="D11" s="51"/>
      <c r="E11" s="53"/>
      <c r="F11" s="38"/>
    </row>
  </sheetData>
  <mergeCells count="1">
    <mergeCell ref="B6:C6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E51E6-9955-47BA-91F7-25E71CA9DCB3}">
  <dimension ref="A1:L70"/>
  <sheetViews>
    <sheetView topLeftCell="B16" workbookViewId="0">
      <selection activeCell="E29" sqref="E29:H45"/>
    </sheetView>
  </sheetViews>
  <sheetFormatPr baseColWidth="10" defaultRowHeight="14.4" x14ac:dyDescent="0.3"/>
  <sheetData>
    <row r="1" spans="1:12" ht="21" x14ac:dyDescent="0.4">
      <c r="A1" s="1" t="s">
        <v>0</v>
      </c>
    </row>
    <row r="3" spans="1:12" ht="15" thickBot="1" x14ac:dyDescent="0.35"/>
    <row r="4" spans="1:12" ht="21" x14ac:dyDescent="0.4">
      <c r="B4" s="2" t="s">
        <v>1</v>
      </c>
      <c r="C4" s="3"/>
      <c r="D4" s="3"/>
      <c r="E4" s="3"/>
      <c r="F4" s="4"/>
      <c r="G4" s="4"/>
      <c r="H4" s="5"/>
      <c r="I4" s="5"/>
      <c r="J4" s="5"/>
      <c r="K4" s="5"/>
      <c r="L4" s="6"/>
    </row>
    <row r="5" spans="1:12" ht="15" thickBot="1" x14ac:dyDescent="0.35">
      <c r="B5" s="7"/>
      <c r="C5" s="8"/>
      <c r="D5" s="8"/>
      <c r="E5" s="8"/>
      <c r="F5" s="8"/>
      <c r="G5" s="8"/>
      <c r="H5" s="8"/>
      <c r="I5" s="8"/>
      <c r="J5" s="8"/>
      <c r="K5" s="8"/>
      <c r="L5" s="9"/>
    </row>
    <row r="6" spans="1:12" ht="15.6" x14ac:dyDescent="0.3">
      <c r="B6" s="7"/>
      <c r="C6" s="10" t="s">
        <v>2</v>
      </c>
      <c r="D6" s="11"/>
      <c r="E6" s="11"/>
      <c r="F6" s="12"/>
      <c r="G6" s="11" t="s">
        <v>3</v>
      </c>
      <c r="H6" s="11"/>
      <c r="I6" s="11"/>
      <c r="J6" s="12"/>
      <c r="K6" s="13"/>
      <c r="L6" s="9"/>
    </row>
    <row r="7" spans="1:12" ht="16.2" thickBot="1" x14ac:dyDescent="0.35">
      <c r="B7" s="7"/>
      <c r="C7" s="14">
        <v>23</v>
      </c>
      <c r="D7" s="15"/>
      <c r="E7" s="15"/>
      <c r="F7" s="16"/>
      <c r="G7" s="15">
        <v>0</v>
      </c>
      <c r="H7" s="17"/>
      <c r="I7" s="17"/>
      <c r="J7" s="17"/>
      <c r="K7" s="18"/>
      <c r="L7" s="9"/>
    </row>
    <row r="8" spans="1:12" ht="15" thickBot="1" x14ac:dyDescent="0.35">
      <c r="B8" s="19"/>
      <c r="C8" s="20"/>
      <c r="D8" s="20"/>
      <c r="E8" s="20"/>
      <c r="F8" s="20"/>
      <c r="G8" s="20"/>
      <c r="H8" s="20"/>
      <c r="I8" s="20"/>
      <c r="J8" s="20"/>
      <c r="K8" s="20"/>
      <c r="L8" s="21"/>
    </row>
    <row r="9" spans="1:12" ht="15" thickBot="1" x14ac:dyDescent="0.35">
      <c r="B9" s="8"/>
      <c r="C9" s="8"/>
      <c r="D9" s="8"/>
      <c r="E9" s="8"/>
      <c r="F9" s="8"/>
      <c r="G9" s="8"/>
      <c r="H9" s="8"/>
      <c r="I9" s="8"/>
      <c r="J9" s="8"/>
      <c r="K9" s="8"/>
      <c r="L9" s="8"/>
    </row>
    <row r="10" spans="1:12" ht="21" x14ac:dyDescent="0.4">
      <c r="B10" s="2" t="s">
        <v>1</v>
      </c>
      <c r="C10" s="3"/>
      <c r="D10" s="3"/>
      <c r="E10" s="3"/>
      <c r="F10" s="4"/>
      <c r="G10" s="4"/>
      <c r="H10" s="5"/>
      <c r="I10" s="5"/>
      <c r="J10" s="5"/>
      <c r="K10" s="5"/>
      <c r="L10" s="6"/>
    </row>
    <row r="11" spans="1:12" ht="15" thickBot="1" x14ac:dyDescent="0.35">
      <c r="B11" s="7"/>
      <c r="C11" s="8"/>
      <c r="D11" s="8"/>
      <c r="E11" s="8"/>
      <c r="F11" s="8"/>
      <c r="G11" s="8"/>
      <c r="H11" s="8"/>
      <c r="I11" s="8"/>
      <c r="J11" s="8"/>
      <c r="K11" s="8"/>
      <c r="L11" s="9"/>
    </row>
    <row r="12" spans="1:12" ht="15.6" x14ac:dyDescent="0.3">
      <c r="B12" s="7"/>
      <c r="C12" s="10" t="s">
        <v>2</v>
      </c>
      <c r="D12" s="11"/>
      <c r="E12" s="11"/>
      <c r="F12" s="12"/>
      <c r="G12" s="11" t="s">
        <v>3</v>
      </c>
      <c r="H12" s="11"/>
      <c r="I12" s="11"/>
      <c r="J12" s="12"/>
      <c r="K12" s="13"/>
      <c r="L12" s="9"/>
    </row>
    <row r="13" spans="1:12" ht="16.2" thickBot="1" x14ac:dyDescent="0.35">
      <c r="B13" s="7"/>
      <c r="C13" s="14">
        <v>34</v>
      </c>
      <c r="D13" s="15"/>
      <c r="E13" s="15"/>
      <c r="F13" s="16"/>
      <c r="G13" s="15">
        <v>0</v>
      </c>
      <c r="H13" s="17"/>
      <c r="I13" s="17"/>
      <c r="J13" s="17"/>
      <c r="K13" s="18"/>
      <c r="L13" s="9"/>
    </row>
    <row r="14" spans="1:12" ht="15" thickBot="1" x14ac:dyDescent="0.35">
      <c r="B14" s="19"/>
      <c r="C14" s="20"/>
      <c r="D14" s="20"/>
      <c r="E14" s="20"/>
      <c r="F14" s="20"/>
      <c r="G14" s="20"/>
      <c r="H14" s="20"/>
      <c r="I14" s="20"/>
      <c r="J14" s="20"/>
      <c r="K14" s="20"/>
      <c r="L14" s="21"/>
    </row>
    <row r="15" spans="1:12" ht="15" thickBot="1" x14ac:dyDescent="0.35"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2" ht="21" x14ac:dyDescent="0.4">
      <c r="B16" s="2" t="s">
        <v>1</v>
      </c>
      <c r="C16" s="3"/>
      <c r="D16" s="3"/>
      <c r="E16" s="3"/>
      <c r="F16" s="4"/>
      <c r="G16" s="4"/>
      <c r="H16" s="5"/>
      <c r="I16" s="5"/>
      <c r="J16" s="5"/>
      <c r="K16" s="5"/>
      <c r="L16" s="6"/>
    </row>
    <row r="17" spans="2:12" ht="15" thickBot="1" x14ac:dyDescent="0.35">
      <c r="B17" s="7"/>
      <c r="C17" s="8"/>
      <c r="D17" s="8"/>
      <c r="E17" s="8"/>
      <c r="F17" s="8"/>
      <c r="G17" s="8"/>
      <c r="H17" s="8"/>
      <c r="I17" s="8"/>
      <c r="J17" s="8"/>
      <c r="K17" s="8"/>
      <c r="L17" s="9"/>
    </row>
    <row r="18" spans="2:12" ht="15.6" x14ac:dyDescent="0.3">
      <c r="B18" s="7"/>
      <c r="C18" s="10" t="s">
        <v>2</v>
      </c>
      <c r="D18" s="11"/>
      <c r="E18" s="11"/>
      <c r="F18" s="12"/>
      <c r="G18" s="11" t="s">
        <v>3</v>
      </c>
      <c r="H18" s="11"/>
      <c r="I18" s="11"/>
      <c r="J18" s="12"/>
      <c r="K18" s="13"/>
      <c r="L18" s="9"/>
    </row>
    <row r="19" spans="2:12" ht="16.2" thickBot="1" x14ac:dyDescent="0.35">
      <c r="B19" s="7"/>
      <c r="C19" s="14">
        <v>183</v>
      </c>
      <c r="D19" s="15"/>
      <c r="E19" s="15"/>
      <c r="F19" s="16"/>
      <c r="G19" s="15">
        <v>6</v>
      </c>
      <c r="H19" s="17"/>
      <c r="I19" s="17"/>
      <c r="J19" s="17"/>
      <c r="K19" s="18"/>
      <c r="L19" s="9"/>
    </row>
    <row r="20" spans="2:12" ht="15" thickBot="1" x14ac:dyDescent="0.35">
      <c r="B20" s="19"/>
      <c r="C20" s="20"/>
      <c r="D20" s="20"/>
      <c r="E20" s="20"/>
      <c r="F20" s="20"/>
      <c r="G20" s="20"/>
      <c r="H20" s="20"/>
      <c r="I20" s="20"/>
      <c r="J20" s="20"/>
      <c r="K20" s="20"/>
      <c r="L20" s="21"/>
    </row>
    <row r="21" spans="2:12" ht="15" thickBot="1" x14ac:dyDescent="0.35"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</row>
    <row r="22" spans="2:12" ht="21" x14ac:dyDescent="0.4">
      <c r="B22" s="2" t="s">
        <v>1</v>
      </c>
      <c r="C22" s="3"/>
      <c r="D22" s="3"/>
      <c r="E22" s="3"/>
      <c r="F22" s="4"/>
      <c r="G22" s="4"/>
      <c r="H22" s="5"/>
      <c r="I22" s="5"/>
      <c r="J22" s="5"/>
      <c r="K22" s="5"/>
      <c r="L22" s="6"/>
    </row>
    <row r="23" spans="2:12" ht="15" thickBot="1" x14ac:dyDescent="0.35">
      <c r="B23" s="7"/>
      <c r="C23" s="8"/>
      <c r="D23" s="8"/>
      <c r="E23" s="8"/>
      <c r="F23" s="8"/>
      <c r="G23" s="8"/>
      <c r="H23" s="8"/>
      <c r="I23" s="8"/>
      <c r="J23" s="8"/>
      <c r="K23" s="8"/>
      <c r="L23" s="9"/>
    </row>
    <row r="24" spans="2:12" ht="15.6" x14ac:dyDescent="0.3">
      <c r="B24" s="7"/>
      <c r="C24" s="10" t="s">
        <v>2</v>
      </c>
      <c r="D24" s="11"/>
      <c r="E24" s="11"/>
      <c r="F24" s="12"/>
      <c r="G24" s="11" t="s">
        <v>3</v>
      </c>
      <c r="H24" s="11"/>
      <c r="I24" s="11"/>
      <c r="J24" s="12"/>
      <c r="K24" s="13"/>
      <c r="L24" s="9"/>
    </row>
    <row r="25" spans="2:12" ht="16.2" thickBot="1" x14ac:dyDescent="0.35">
      <c r="B25" s="7"/>
      <c r="C25" s="14">
        <v>191</v>
      </c>
      <c r="D25" s="15"/>
      <c r="E25" s="15"/>
      <c r="F25" s="16"/>
      <c r="G25" s="15">
        <v>1</v>
      </c>
      <c r="H25" s="17"/>
      <c r="I25" s="17"/>
      <c r="J25" s="17"/>
      <c r="K25" s="18"/>
      <c r="L25" s="9"/>
    </row>
    <row r="26" spans="2:12" ht="15" thickBot="1" x14ac:dyDescent="0.35">
      <c r="B26" s="19"/>
      <c r="C26" s="20"/>
      <c r="D26" s="20"/>
      <c r="E26" s="20"/>
      <c r="F26" s="20"/>
      <c r="G26" s="20"/>
      <c r="H26" s="20"/>
      <c r="I26" s="20"/>
      <c r="J26" s="20"/>
      <c r="K26" s="20"/>
      <c r="L26" s="21"/>
    </row>
    <row r="27" spans="2:12" x14ac:dyDescent="0.3"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</row>
    <row r="29" spans="2:12" x14ac:dyDescent="0.3">
      <c r="E29" s="22" t="s">
        <v>4</v>
      </c>
      <c r="F29" s="22" t="s">
        <v>5</v>
      </c>
      <c r="G29" s="22" t="s">
        <v>6</v>
      </c>
      <c r="H29" s="22" t="s">
        <v>7</v>
      </c>
    </row>
    <row r="30" spans="2:12" x14ac:dyDescent="0.3">
      <c r="D30" s="23"/>
      <c r="E30" t="s">
        <v>8</v>
      </c>
      <c r="F30" s="22">
        <v>23</v>
      </c>
      <c r="G30" s="22">
        <v>0</v>
      </c>
      <c r="H30" s="22">
        <f>SUM(F30:G30)</f>
        <v>23</v>
      </c>
    </row>
    <row r="31" spans="2:12" x14ac:dyDescent="0.3">
      <c r="D31" s="23"/>
      <c r="E31" t="s">
        <v>9</v>
      </c>
      <c r="F31" s="22">
        <v>34</v>
      </c>
      <c r="G31" s="22">
        <v>0</v>
      </c>
      <c r="H31" s="22">
        <f>SUM(F31:G31)</f>
        <v>34</v>
      </c>
    </row>
    <row r="32" spans="2:12" x14ac:dyDescent="0.3">
      <c r="D32" s="23"/>
      <c r="E32" t="s">
        <v>10</v>
      </c>
      <c r="F32" s="22">
        <v>183</v>
      </c>
      <c r="G32" s="22">
        <v>6</v>
      </c>
      <c r="H32" s="22">
        <f>SUM(F32:G32)</f>
        <v>189</v>
      </c>
    </row>
    <row r="33" spans="4:8" x14ac:dyDescent="0.3">
      <c r="D33" s="23"/>
      <c r="E33" s="24" t="s">
        <v>11</v>
      </c>
      <c r="F33" s="22">
        <v>191</v>
      </c>
      <c r="G33" s="22">
        <v>1</v>
      </c>
      <c r="H33" s="22">
        <f>SUM(F33:G33)</f>
        <v>192</v>
      </c>
    </row>
    <row r="34" spans="4:8" x14ac:dyDescent="0.3">
      <c r="E34" s="22" t="s">
        <v>7</v>
      </c>
      <c r="F34" s="22">
        <f>SUM(F30:F33)</f>
        <v>431</v>
      </c>
      <c r="G34" s="22">
        <f>SUM(G30:G33)</f>
        <v>7</v>
      </c>
      <c r="H34" s="22">
        <f>SUM(F34:G34)</f>
        <v>438</v>
      </c>
    </row>
    <row r="35" spans="4:8" x14ac:dyDescent="0.3">
      <c r="E35" s="22" t="s">
        <v>12</v>
      </c>
      <c r="F35" s="22">
        <f>(F34/H34)*100</f>
        <v>98.401826484018258</v>
      </c>
      <c r="G35" s="22">
        <f>(G34/H34)*100</f>
        <v>1.5981735159817352</v>
      </c>
      <c r="H35" s="22">
        <v>100</v>
      </c>
    </row>
    <row r="39" spans="4:8" x14ac:dyDescent="0.3">
      <c r="E39" s="22" t="s">
        <v>4</v>
      </c>
      <c r="F39" s="25" t="s">
        <v>13</v>
      </c>
    </row>
    <row r="40" spans="4:8" x14ac:dyDescent="0.3">
      <c r="D40" s="23"/>
      <c r="E40" s="23" t="s">
        <v>8</v>
      </c>
      <c r="F40" s="23">
        <f>(F30/H30)*100</f>
        <v>100</v>
      </c>
    </row>
    <row r="41" spans="4:8" x14ac:dyDescent="0.3">
      <c r="D41" s="23"/>
      <c r="E41" t="s">
        <v>14</v>
      </c>
      <c r="F41" s="23">
        <f>(F31/H31)*100</f>
        <v>100</v>
      </c>
    </row>
    <row r="42" spans="4:8" x14ac:dyDescent="0.3">
      <c r="D42" s="8"/>
      <c r="E42" t="s">
        <v>15</v>
      </c>
      <c r="F42" s="23">
        <f t="shared" ref="F42" si="0">(F33/H33)*100</f>
        <v>99.479166666666657</v>
      </c>
    </row>
    <row r="43" spans="4:8" x14ac:dyDescent="0.3">
      <c r="E43" s="26" t="s">
        <v>11</v>
      </c>
      <c r="F43" s="23">
        <f>(F34/H34)*100</f>
        <v>98.401826484018258</v>
      </c>
    </row>
    <row r="44" spans="4:8" x14ac:dyDescent="0.3">
      <c r="E44" s="22" t="s">
        <v>16</v>
      </c>
      <c r="F44" s="26">
        <f t="shared" ref="F44" si="1">AVERAGE(F40:F43)</f>
        <v>99.470248287671225</v>
      </c>
    </row>
    <row r="45" spans="4:8" x14ac:dyDescent="0.3">
      <c r="E45" s="26" t="s">
        <v>17</v>
      </c>
      <c r="F45" s="22">
        <f t="shared" ref="F45" si="2">STDEV(F40:F43)</f>
        <v>0.75340968081460691</v>
      </c>
    </row>
    <row r="53" spans="1:3" x14ac:dyDescent="0.3">
      <c r="A53" t="s">
        <v>34</v>
      </c>
    </row>
    <row r="56" spans="1:3" x14ac:dyDescent="0.3">
      <c r="A56" s="28" t="s">
        <v>19</v>
      </c>
      <c r="B56" s="28"/>
      <c r="C56" s="28"/>
    </row>
    <row r="57" spans="1:3" x14ac:dyDescent="0.3">
      <c r="A57" s="29"/>
      <c r="B57" s="30" t="s">
        <v>20</v>
      </c>
      <c r="C57" s="31" t="s">
        <v>21</v>
      </c>
    </row>
    <row r="58" spans="1:3" x14ac:dyDescent="0.3">
      <c r="A58" s="32">
        <v>43894</v>
      </c>
      <c r="B58" s="30" t="s">
        <v>22</v>
      </c>
      <c r="C58" s="31" t="s">
        <v>23</v>
      </c>
    </row>
    <row r="59" spans="1:3" x14ac:dyDescent="0.3">
      <c r="A59" s="32">
        <v>43895</v>
      </c>
      <c r="B59" s="30" t="s">
        <v>24</v>
      </c>
      <c r="C59" s="31" t="s">
        <v>23</v>
      </c>
    </row>
    <row r="60" spans="1:3" x14ac:dyDescent="0.3">
      <c r="A60" s="32">
        <v>43900</v>
      </c>
      <c r="B60" s="30" t="s">
        <v>25</v>
      </c>
      <c r="C60" s="31" t="s">
        <v>23</v>
      </c>
    </row>
    <row r="61" spans="1:3" ht="15" thickBot="1" x14ac:dyDescent="0.35">
      <c r="A61" s="33">
        <v>43901</v>
      </c>
      <c r="B61" s="34" t="s">
        <v>26</v>
      </c>
      <c r="C61" s="35" t="s">
        <v>23</v>
      </c>
    </row>
    <row r="62" spans="1:3" x14ac:dyDescent="0.3">
      <c r="A62" s="36" t="s">
        <v>27</v>
      </c>
      <c r="B62" s="30">
        <v>162</v>
      </c>
      <c r="C62" s="31">
        <v>0</v>
      </c>
    </row>
    <row r="66" spans="1:4" x14ac:dyDescent="0.3">
      <c r="A66" s="37" t="s">
        <v>19</v>
      </c>
      <c r="B66" s="38"/>
      <c r="C66" s="38"/>
      <c r="D66" s="38"/>
    </row>
    <row r="67" spans="1:4" x14ac:dyDescent="0.3">
      <c r="A67" s="39"/>
      <c r="B67" s="40" t="s">
        <v>28</v>
      </c>
      <c r="C67" s="41" t="s">
        <v>21</v>
      </c>
      <c r="D67" s="38"/>
    </row>
    <row r="68" spans="1:4" x14ac:dyDescent="0.3">
      <c r="A68" s="42">
        <v>43985</v>
      </c>
      <c r="B68" s="40" t="s">
        <v>29</v>
      </c>
      <c r="C68" s="41" t="s">
        <v>30</v>
      </c>
      <c r="D68" s="38" t="s">
        <v>31</v>
      </c>
    </row>
    <row r="69" spans="1:4" ht="15" thickBot="1" x14ac:dyDescent="0.35">
      <c r="A69" s="43">
        <v>43986</v>
      </c>
      <c r="B69" s="43" t="s">
        <v>32</v>
      </c>
      <c r="C69" s="43" t="s">
        <v>33</v>
      </c>
      <c r="D69" s="38"/>
    </row>
    <row r="70" spans="1:4" x14ac:dyDescent="0.3">
      <c r="A70" s="44" t="s">
        <v>27</v>
      </c>
      <c r="B70" s="40">
        <v>374</v>
      </c>
      <c r="C70" s="41">
        <v>7</v>
      </c>
      <c r="D70" s="38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B5476-ED39-483F-8FBB-C796EADBBB95}">
  <dimension ref="C4:P55"/>
  <sheetViews>
    <sheetView topLeftCell="G19" workbookViewId="0">
      <selection activeCell="K55" sqref="K55"/>
    </sheetView>
  </sheetViews>
  <sheetFormatPr baseColWidth="10" defaultRowHeight="14.4" x14ac:dyDescent="0.3"/>
  <sheetData>
    <row r="4" spans="3:13" ht="15" thickBot="1" x14ac:dyDescent="0.35"/>
    <row r="5" spans="3:13" ht="21" x14ac:dyDescent="0.4">
      <c r="C5" s="2" t="s">
        <v>1</v>
      </c>
      <c r="D5" s="3"/>
      <c r="E5" s="3"/>
      <c r="F5" s="3"/>
      <c r="G5" s="4"/>
      <c r="H5" s="4"/>
      <c r="I5" s="5"/>
      <c r="J5" s="5"/>
      <c r="K5" s="5"/>
      <c r="L5" s="5"/>
      <c r="M5" s="6"/>
    </row>
    <row r="6" spans="3:13" ht="15" thickBot="1" x14ac:dyDescent="0.35">
      <c r="C6" s="7"/>
      <c r="D6" s="8"/>
      <c r="E6" s="8"/>
      <c r="F6" s="8"/>
      <c r="G6" s="8"/>
      <c r="H6" s="8"/>
      <c r="I6" s="8"/>
      <c r="J6" s="8"/>
      <c r="K6" s="8"/>
      <c r="L6" s="8"/>
      <c r="M6" s="9"/>
    </row>
    <row r="7" spans="3:13" ht="15.6" x14ac:dyDescent="0.3">
      <c r="C7" s="7"/>
      <c r="D7" s="10" t="s">
        <v>2</v>
      </c>
      <c r="E7" s="11"/>
      <c r="F7" s="11"/>
      <c r="G7" s="12"/>
      <c r="H7" s="11" t="s">
        <v>3</v>
      </c>
      <c r="I7" s="11"/>
      <c r="J7" s="11"/>
      <c r="K7" s="12"/>
      <c r="L7" s="13"/>
      <c r="M7" s="9"/>
    </row>
    <row r="8" spans="3:13" ht="16.2" thickBot="1" x14ac:dyDescent="0.35">
      <c r="C8" s="7"/>
      <c r="D8" s="14">
        <v>1</v>
      </c>
      <c r="E8" s="15"/>
      <c r="F8" s="15"/>
      <c r="G8" s="16"/>
      <c r="H8" s="15">
        <v>9</v>
      </c>
      <c r="I8" s="17"/>
      <c r="J8" s="17"/>
      <c r="K8" s="17"/>
      <c r="L8" s="18"/>
      <c r="M8" s="9"/>
    </row>
    <row r="9" spans="3:13" ht="15" thickBot="1" x14ac:dyDescent="0.35">
      <c r="C9" s="19"/>
      <c r="D9" s="20"/>
      <c r="E9" s="20"/>
      <c r="F9" s="20"/>
      <c r="G9" s="20"/>
      <c r="H9" s="20"/>
      <c r="I9" s="20"/>
      <c r="J9" s="20"/>
      <c r="K9" s="20"/>
      <c r="L9" s="20"/>
      <c r="M9" s="21"/>
    </row>
    <row r="11" spans="3:13" ht="15" thickBot="1" x14ac:dyDescent="0.35"/>
    <row r="12" spans="3:13" ht="21" x14ac:dyDescent="0.4">
      <c r="C12" s="2" t="s">
        <v>1</v>
      </c>
      <c r="D12" s="3"/>
      <c r="E12" s="3"/>
      <c r="F12" s="3"/>
      <c r="G12" s="4"/>
      <c r="H12" s="4"/>
      <c r="I12" s="5"/>
      <c r="J12" s="5"/>
      <c r="K12" s="5"/>
      <c r="L12" s="5"/>
      <c r="M12" s="6"/>
    </row>
    <row r="13" spans="3:13" ht="15" thickBot="1" x14ac:dyDescent="0.35">
      <c r="C13" s="7"/>
      <c r="D13" s="8"/>
      <c r="E13" s="8"/>
      <c r="F13" s="8"/>
      <c r="G13" s="8"/>
      <c r="H13" s="8"/>
      <c r="I13" s="8"/>
      <c r="J13" s="8"/>
      <c r="K13" s="8"/>
      <c r="L13" s="8"/>
      <c r="M13" s="9"/>
    </row>
    <row r="14" spans="3:13" ht="15.6" x14ac:dyDescent="0.3">
      <c r="C14" s="7"/>
      <c r="D14" s="10" t="s">
        <v>2</v>
      </c>
      <c r="E14" s="11"/>
      <c r="F14" s="11"/>
      <c r="G14" s="12"/>
      <c r="H14" s="11" t="s">
        <v>3</v>
      </c>
      <c r="I14" s="11"/>
      <c r="J14" s="11"/>
      <c r="K14" s="12"/>
      <c r="L14" s="13"/>
      <c r="M14" s="9"/>
    </row>
    <row r="15" spans="3:13" ht="16.2" thickBot="1" x14ac:dyDescent="0.35">
      <c r="C15" s="7"/>
      <c r="D15" s="14">
        <v>0</v>
      </c>
      <c r="E15" s="15"/>
      <c r="F15" s="15"/>
      <c r="G15" s="16"/>
      <c r="H15" s="15">
        <v>2</v>
      </c>
      <c r="I15" s="17"/>
      <c r="J15" s="17"/>
      <c r="K15" s="17"/>
      <c r="L15" s="18"/>
      <c r="M15" s="9"/>
    </row>
    <row r="16" spans="3:13" ht="15" thickBot="1" x14ac:dyDescent="0.35">
      <c r="C16" s="19"/>
      <c r="D16" s="20"/>
      <c r="E16" s="20"/>
      <c r="F16" s="20"/>
      <c r="G16" s="20"/>
      <c r="H16" s="20"/>
      <c r="I16" s="20"/>
      <c r="J16" s="20"/>
      <c r="K16" s="20"/>
      <c r="L16" s="20"/>
      <c r="M16" s="21"/>
    </row>
    <row r="18" spans="3:16" ht="15" thickBot="1" x14ac:dyDescent="0.35"/>
    <row r="19" spans="3:16" ht="21" x14ac:dyDescent="0.4">
      <c r="C19" s="2" t="s">
        <v>1</v>
      </c>
      <c r="D19" s="3"/>
      <c r="E19" s="3"/>
      <c r="F19" s="3"/>
      <c r="G19" s="4"/>
      <c r="H19" s="4"/>
      <c r="I19" s="5"/>
      <c r="J19" s="5"/>
      <c r="K19" s="5"/>
      <c r="L19" s="5"/>
      <c r="M19" s="6"/>
    </row>
    <row r="20" spans="3:16" ht="15" thickBot="1" x14ac:dyDescent="0.35">
      <c r="C20" s="7"/>
      <c r="D20" s="8"/>
      <c r="E20" s="8"/>
      <c r="F20" s="8"/>
      <c r="G20" s="8"/>
      <c r="H20" s="8"/>
      <c r="I20" s="8"/>
      <c r="J20" s="8"/>
      <c r="K20" s="8"/>
      <c r="L20" s="8"/>
      <c r="M20" s="9"/>
    </row>
    <row r="21" spans="3:16" ht="15.6" x14ac:dyDescent="0.3">
      <c r="C21" s="7"/>
      <c r="D21" s="10" t="s">
        <v>2</v>
      </c>
      <c r="E21" s="11"/>
      <c r="F21" s="11"/>
      <c r="G21" s="12"/>
      <c r="H21" s="11" t="s">
        <v>3</v>
      </c>
      <c r="I21" s="11"/>
      <c r="J21" s="11"/>
      <c r="K21" s="12"/>
      <c r="L21" s="13"/>
      <c r="M21" s="9"/>
    </row>
    <row r="22" spans="3:16" ht="16.2" thickBot="1" x14ac:dyDescent="0.35">
      <c r="C22" s="7"/>
      <c r="D22" s="14">
        <v>1</v>
      </c>
      <c r="E22" s="15"/>
      <c r="F22" s="15"/>
      <c r="G22" s="16"/>
      <c r="H22" s="15">
        <v>3</v>
      </c>
      <c r="I22" s="17"/>
      <c r="J22" s="17"/>
      <c r="K22" s="17"/>
      <c r="L22" s="18"/>
      <c r="M22" s="9"/>
    </row>
    <row r="23" spans="3:16" ht="15" thickBot="1" x14ac:dyDescent="0.35">
      <c r="C23" s="19"/>
      <c r="D23" s="20"/>
      <c r="E23" s="20"/>
      <c r="F23" s="20"/>
      <c r="G23" s="20"/>
      <c r="H23" s="20"/>
      <c r="I23" s="20"/>
      <c r="J23" s="20"/>
      <c r="K23" s="20"/>
      <c r="L23" s="20"/>
      <c r="M23" s="21"/>
    </row>
    <row r="28" spans="3:16" x14ac:dyDescent="0.3">
      <c r="G28" s="22" t="s">
        <v>4</v>
      </c>
      <c r="H28" s="22" t="s">
        <v>5</v>
      </c>
      <c r="I28" s="22" t="s">
        <v>6</v>
      </c>
      <c r="J28" s="22" t="s">
        <v>7</v>
      </c>
      <c r="M28" s="22" t="s">
        <v>4</v>
      </c>
      <c r="N28" s="22" t="s">
        <v>5</v>
      </c>
      <c r="O28" s="22" t="s">
        <v>6</v>
      </c>
      <c r="P28" s="22" t="s">
        <v>7</v>
      </c>
    </row>
    <row r="29" spans="3:16" x14ac:dyDescent="0.3">
      <c r="G29" t="s">
        <v>8</v>
      </c>
      <c r="H29" s="22">
        <v>1</v>
      </c>
      <c r="I29" s="22">
        <v>9</v>
      </c>
      <c r="J29" s="22">
        <f>SUM(H29:I29)</f>
        <v>10</v>
      </c>
      <c r="M29" t="s">
        <v>8</v>
      </c>
      <c r="N29" s="22">
        <v>23</v>
      </c>
      <c r="O29" s="22">
        <v>0</v>
      </c>
      <c r="P29" s="22">
        <f>SUM(N29:O29)</f>
        <v>23</v>
      </c>
    </row>
    <row r="30" spans="3:16" x14ac:dyDescent="0.3">
      <c r="G30" t="s">
        <v>9</v>
      </c>
      <c r="H30" s="22">
        <v>0</v>
      </c>
      <c r="I30" s="22">
        <v>2</v>
      </c>
      <c r="J30" s="22">
        <f>SUM(H30:I30)</f>
        <v>2</v>
      </c>
      <c r="M30" t="s">
        <v>9</v>
      </c>
      <c r="N30" s="22">
        <v>34</v>
      </c>
      <c r="O30" s="22">
        <v>0</v>
      </c>
      <c r="P30" s="22">
        <f>SUM(N30:O30)</f>
        <v>34</v>
      </c>
    </row>
    <row r="31" spans="3:16" x14ac:dyDescent="0.3">
      <c r="G31" t="s">
        <v>10</v>
      </c>
      <c r="H31" s="22">
        <v>1</v>
      </c>
      <c r="I31" s="22">
        <v>3</v>
      </c>
      <c r="J31" s="22">
        <f>SUM(H31:I31)</f>
        <v>4</v>
      </c>
      <c r="M31" t="s">
        <v>10</v>
      </c>
      <c r="N31" s="22">
        <v>183</v>
      </c>
      <c r="O31" s="22">
        <v>6</v>
      </c>
      <c r="P31" s="22">
        <f>SUM(N31:O31)</f>
        <v>189</v>
      </c>
    </row>
    <row r="32" spans="3:16" x14ac:dyDescent="0.3">
      <c r="G32" s="24" t="s">
        <v>11</v>
      </c>
      <c r="H32" s="22">
        <v>0</v>
      </c>
      <c r="I32" s="22">
        <v>0</v>
      </c>
      <c r="J32" s="22">
        <v>0</v>
      </c>
      <c r="M32" s="24" t="s">
        <v>11</v>
      </c>
      <c r="N32" s="22">
        <v>191</v>
      </c>
      <c r="O32" s="22">
        <v>1</v>
      </c>
      <c r="P32" s="22">
        <f>SUM(N32:O32)</f>
        <v>192</v>
      </c>
    </row>
    <row r="33" spans="7:16" x14ac:dyDescent="0.3">
      <c r="G33" s="22" t="s">
        <v>7</v>
      </c>
      <c r="H33" s="22">
        <f>SUM(H29:H32)</f>
        <v>2</v>
      </c>
      <c r="I33" s="22">
        <f>SUM(I29:I32)</f>
        <v>14</v>
      </c>
      <c r="J33" s="22">
        <f>SUM(H33:I33)</f>
        <v>16</v>
      </c>
      <c r="M33" s="22" t="s">
        <v>7</v>
      </c>
      <c r="N33" s="22">
        <f>SUM(N29:N32)</f>
        <v>431</v>
      </c>
      <c r="O33" s="22">
        <f>SUM(O29:O32)</f>
        <v>7</v>
      </c>
      <c r="P33" s="22">
        <f>SUM(N33:O33)</f>
        <v>438</v>
      </c>
    </row>
    <row r="34" spans="7:16" x14ac:dyDescent="0.3">
      <c r="G34" s="22" t="s">
        <v>12</v>
      </c>
      <c r="H34" s="22">
        <f>(H33/J33)*100</f>
        <v>12.5</v>
      </c>
      <c r="I34" s="22">
        <f>(I33/J33)*100</f>
        <v>87.5</v>
      </c>
      <c r="J34" s="22">
        <v>100</v>
      </c>
      <c r="M34" s="22" t="s">
        <v>12</v>
      </c>
      <c r="N34" s="22">
        <f>(N33/P33)*100</f>
        <v>98.401826484018258</v>
      </c>
      <c r="O34" s="22">
        <f>(O33/P33)*100</f>
        <v>1.5981735159817352</v>
      </c>
      <c r="P34" s="22">
        <v>100</v>
      </c>
    </row>
    <row r="35" spans="7:16" x14ac:dyDescent="0.3">
      <c r="G35" s="27" t="s">
        <v>18</v>
      </c>
      <c r="H35">
        <f>STDEV(H29:H33)</f>
        <v>0.83666002653407556</v>
      </c>
      <c r="I35">
        <f>STDEV(I29:I33)</f>
        <v>5.770615218501403</v>
      </c>
    </row>
    <row r="38" spans="7:16" x14ac:dyDescent="0.3">
      <c r="M38" s="22" t="s">
        <v>4</v>
      </c>
      <c r="N38" s="25" t="s">
        <v>13</v>
      </c>
    </row>
    <row r="39" spans="7:16" x14ac:dyDescent="0.3">
      <c r="M39" s="23" t="s">
        <v>8</v>
      </c>
      <c r="N39" s="23">
        <f>(N29/P29)*100</f>
        <v>100</v>
      </c>
    </row>
    <row r="40" spans="7:16" x14ac:dyDescent="0.3">
      <c r="M40" t="s">
        <v>14</v>
      </c>
      <c r="N40" s="23">
        <f>(N30/P30)*100</f>
        <v>100</v>
      </c>
    </row>
    <row r="41" spans="7:16" x14ac:dyDescent="0.3">
      <c r="M41" t="s">
        <v>15</v>
      </c>
      <c r="N41" s="23">
        <f t="shared" ref="N41" si="0">(N32/P32)*100</f>
        <v>99.479166666666657</v>
      </c>
    </row>
    <row r="42" spans="7:16" x14ac:dyDescent="0.3">
      <c r="M42" s="26" t="s">
        <v>11</v>
      </c>
      <c r="N42" s="23">
        <f>(N33/P33)*100</f>
        <v>98.401826484018258</v>
      </c>
    </row>
    <row r="43" spans="7:16" x14ac:dyDescent="0.3">
      <c r="G43" s="22" t="s">
        <v>42</v>
      </c>
      <c r="H43" s="55" t="s">
        <v>43</v>
      </c>
      <c r="I43" s="22" t="s">
        <v>44</v>
      </c>
      <c r="M43" s="22" t="s">
        <v>16</v>
      </c>
      <c r="N43" s="26">
        <f t="shared" ref="N43" si="1">AVERAGE(N39:N42)</f>
        <v>99.470248287671225</v>
      </c>
    </row>
    <row r="44" spans="7:16" x14ac:dyDescent="0.3">
      <c r="G44" s="22" t="s">
        <v>8</v>
      </c>
      <c r="H44" s="22">
        <f>(H29/J29)*100</f>
        <v>10</v>
      </c>
      <c r="I44" s="22">
        <f>(I29/J29)*100</f>
        <v>90</v>
      </c>
      <c r="M44" s="26" t="s">
        <v>17</v>
      </c>
      <c r="N44" s="22">
        <f t="shared" ref="N44" si="2">STDEV(N39:N42)</f>
        <v>0.75340968081460691</v>
      </c>
    </row>
    <row r="45" spans="7:16" x14ac:dyDescent="0.3">
      <c r="G45" s="22" t="s">
        <v>14</v>
      </c>
      <c r="H45" s="22">
        <f>(H30/J30)*100</f>
        <v>0</v>
      </c>
      <c r="I45" s="22">
        <f>(I30/J30)*100</f>
        <v>100</v>
      </c>
    </row>
    <row r="46" spans="7:16" x14ac:dyDescent="0.3">
      <c r="G46" s="22" t="s">
        <v>15</v>
      </c>
      <c r="H46" s="22">
        <f>(H31/J31)*100</f>
        <v>25</v>
      </c>
      <c r="I46" s="22">
        <f>(I31/J31)*100</f>
        <v>75</v>
      </c>
    </row>
    <row r="47" spans="7:16" x14ac:dyDescent="0.3">
      <c r="G47" s="22" t="s">
        <v>11</v>
      </c>
      <c r="H47" s="22"/>
      <c r="I47" s="22"/>
    </row>
    <row r="48" spans="7:16" x14ac:dyDescent="0.3">
      <c r="G48" s="22" t="s">
        <v>16</v>
      </c>
      <c r="H48" s="22">
        <f>AVERAGE(H44:H46)</f>
        <v>11.666666666666666</v>
      </c>
      <c r="I48" s="22">
        <f>AVERAGE(I44:I46)</f>
        <v>88.333333333333329</v>
      </c>
    </row>
    <row r="49" spans="7:11" x14ac:dyDescent="0.3">
      <c r="G49" s="22" t="s">
        <v>17</v>
      </c>
      <c r="H49" s="22">
        <f>STDEV(H44:H46)</f>
        <v>12.583057392117917</v>
      </c>
      <c r="I49" s="22">
        <f>STDEV(I44:I46)</f>
        <v>12.58305739211794</v>
      </c>
    </row>
    <row r="55" spans="7:11" x14ac:dyDescent="0.3">
      <c r="J55" t="s">
        <v>45</v>
      </c>
      <c r="K55">
        <f>_xlfn.T.TEST(H44:H46,N39:N42,2,3)</f>
        <v>6.6606991341974977E-3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wt</vt:lpstr>
      <vt:lpstr>wurst,pio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Behr</dc:creator>
  <cp:lastModifiedBy>Matthias Behr</cp:lastModifiedBy>
  <dcterms:created xsi:type="dcterms:W3CDTF">2020-11-20T14:29:47Z</dcterms:created>
  <dcterms:modified xsi:type="dcterms:W3CDTF">2023-09-05T15:36:25Z</dcterms:modified>
</cp:coreProperties>
</file>